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1ERO CONSOLIDADA SECTOR PARAMUNICIPAL 2024\"/>
    </mc:Choice>
  </mc:AlternateContent>
  <xr:revisionPtr revIDLastSave="0" documentId="13_ncr:1_{62347604-8A98-4ADA-8205-C1A8E8119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 JUMAPA" sheetId="5" r:id="rId1"/>
    <sheet name="CSF DIF" sheetId="6" state="hidden" r:id="rId2"/>
    <sheet name="CSF IMCA" sheetId="7" state="hidden" r:id="rId3"/>
  </sheets>
  <definedNames>
    <definedName name="_xlnm._FilterDatabase" localSheetId="0" hidden="1">'CSF JUMAPA'!$A$2:$C$59</definedName>
    <definedName name="_xlnm.Print_Area" localSheetId="0">'CSF JUMAPA'!$A$1:$C$63</definedName>
  </definedNames>
  <calcPr calcId="191029"/>
</workbook>
</file>

<file path=xl/calcChain.xml><?xml version="1.0" encoding="utf-8"?>
<calcChain xmlns="http://schemas.openxmlformats.org/spreadsheetml/2006/main">
  <c r="B52" i="5" l="1"/>
  <c r="B51" i="5"/>
  <c r="C51" i="5"/>
  <c r="C26" i="5"/>
  <c r="B19" i="5"/>
  <c r="C17" i="5"/>
  <c r="C16" i="5"/>
  <c r="C6" i="5"/>
  <c r="C5" i="5"/>
  <c r="B5" i="5"/>
  <c r="C57" i="7"/>
  <c r="B57" i="7"/>
  <c r="C50" i="7"/>
  <c r="B50" i="7"/>
  <c r="C45" i="7"/>
  <c r="C43" i="7" s="1"/>
  <c r="B45" i="7"/>
  <c r="B43" i="7" s="1"/>
  <c r="C35" i="7"/>
  <c r="B35" i="7"/>
  <c r="C25" i="7"/>
  <c r="C24" i="7" s="1"/>
  <c r="B25" i="7"/>
  <c r="B24" i="7" s="1"/>
  <c r="C13" i="7"/>
  <c r="B13" i="7"/>
  <c r="C4" i="7"/>
  <c r="C3" i="7" s="1"/>
  <c r="B4" i="7"/>
  <c r="B3" i="7" s="1"/>
  <c r="C57" i="6" l="1"/>
  <c r="B57" i="6"/>
  <c r="C50" i="6"/>
  <c r="B50" i="6"/>
  <c r="C45" i="6"/>
  <c r="B45" i="6"/>
  <c r="B43" i="6" s="1"/>
  <c r="C43" i="6"/>
  <c r="C35" i="6"/>
  <c r="B35" i="6"/>
  <c r="C25" i="6"/>
  <c r="C24" i="6" s="1"/>
  <c r="B25" i="6"/>
  <c r="B24" i="6" s="1"/>
  <c r="C13" i="6"/>
  <c r="C3" i="6" s="1"/>
  <c r="B13" i="6"/>
  <c r="C4" i="6"/>
  <c r="B4" i="6"/>
  <c r="B3" i="6"/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<sst xmlns="http://schemas.openxmlformats.org/spreadsheetml/2006/main" count="165" uniqueCount="57">
  <si>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</si>
  <si>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</si>
  <si>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</si>
  <si>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</si>
  <si>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</si>
  <si>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</si>
  <si>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</si>
  <si>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</si>
  <si>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</si>
  <si>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</si>
  <si>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</si>
  <si>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</si>
  <si>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</si>
  <si>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</si>
  <si>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</si>
  <si>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</si>
  <si>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</si>
  <si>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</si>
  <si>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</si>
  <si>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</si>
  <si>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</si>
  <si>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</si>
  <si>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</si>
  <si>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</si>
  <si>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</si>
  <si>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</si>
  <si>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</si>
  <si>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</si>
  <si>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</si>
  <si>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</si>
  <si>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</si>
  <si>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</si>
  <si>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</si>
  <si>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</si>
  <si>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</si>
  <si>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</si>
  <si>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</si>
  <si>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</si>
  <si>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</si>
  <si>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</si>
  <si>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</si>
  <si>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</si>
  <si>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</si>
  <si>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</si>
  <si>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</si>
  <si>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</si>
  <si>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</si>
  <si>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</si>
  <si>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</si>
  <si>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</si>
  <si>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</si>
  <si>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</si>
  <si>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</si>
  <si>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</si>
  <si>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31 de Diciembre de 2024
(Cifras en Pesos)</t>
  </si>
  <si>
    <t>Instituto Municipal de Cultura de Acámbaro, Guanajuato
Estado de Cambios en la Situación Financiera
Del 1 de Enero al 31 de Diciembre de 2024
(Cifras en Pesos)</t>
  </si>
  <si>
    <t>Integral de Paramunicipal del Municipio De Acámbaro,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</si>
</sst>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3" borderId="4" xfId="9" applyFont="1" applyFill="1" applyBorder="1" applyAlignment="1">
      <alignment horizontal="left" vertical="top" wrapText="1" indent="1"/>
    </xf>
    <xf numFmtId="167" fontId="3" fillId="3" borderId="4" xfId="17" applyNumberFormat="1" applyFont="1" applyFill="1" applyBorder="1" applyAlignment="1" applyProtection="1">
      <alignment vertical="top" wrapText="1"/>
      <protection locked="0"/>
    </xf>
    <xf numFmtId="0" fontId="3" fillId="3" borderId="4" xfId="9" applyFont="1" applyFill="1" applyBorder="1" applyAlignment="1">
      <alignment horizontal="left" vertical="top" wrapText="1" indent="2"/>
    </xf>
    <xf numFmtId="0" fontId="4" fillId="3" borderId="4" xfId="9" applyFont="1" applyFill="1" applyBorder="1" applyAlignment="1">
      <alignment horizontal="left" vertical="top" wrapText="1" indent="3"/>
    </xf>
    <xf numFmtId="167" fontId="4" fillId="3" borderId="4" xfId="17" applyNumberFormat="1" applyFont="1" applyFill="1" applyBorder="1" applyAlignment="1" applyProtection="1">
      <alignment vertical="top" wrapText="1"/>
      <protection locked="0"/>
    </xf>
    <xf numFmtId="0" fontId="4" fillId="3" borderId="4" xfId="9" applyFont="1" applyFill="1" applyBorder="1" applyAlignment="1">
      <alignment horizontal="left" vertical="top" wrapText="1"/>
    </xf>
    <xf numFmtId="0" fontId="4" fillId="3" borderId="4" xfId="9" applyFont="1" applyFill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74" sqref="A7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3" t="s">
        <v>56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16" t="s">
        <v>0</v>
      </c>
      <c r="B3" s="17">
        <f>B4+B13</f>
        <v>10423868.129999999</v>
      </c>
      <c r="C3" s="17">
        <f>C4+C13</f>
        <v>20753206.189999998</v>
      </c>
    </row>
    <row r="4" spans="1:3" ht="11.25" customHeight="1" x14ac:dyDescent="0.2">
      <c r="A4" s="18" t="s">
        <v>7</v>
      </c>
      <c r="B4" s="17">
        <f>SUM(B5:B11)</f>
        <v>6405193.3999999994</v>
      </c>
      <c r="C4" s="17">
        <f>SUM(C5:C11)</f>
        <v>9903570.2199999988</v>
      </c>
    </row>
    <row r="5" spans="1:3" ht="11.25" customHeight="1" x14ac:dyDescent="0.2">
      <c r="A5" s="19" t="s">
        <v>14</v>
      </c>
      <c r="B5" s="20">
        <f>6350125.18+'CSF DIF'!B5+'CSF IMCA'!B5</f>
        <v>6405193.3999999994</v>
      </c>
      <c r="C5" s="20">
        <f>0+'CSF DIF'!C5+'CSF IMCA'!C5</f>
        <v>503553.91</v>
      </c>
    </row>
    <row r="6" spans="1:3" ht="11.25" customHeight="1" x14ac:dyDescent="0.2">
      <c r="A6" s="19" t="s">
        <v>15</v>
      </c>
      <c r="B6" s="20">
        <v>0</v>
      </c>
      <c r="C6" s="20">
        <f>4501934.7+'CSF DIF'!C6+'CSF IMCA'!C6</f>
        <v>4556582.3499999996</v>
      </c>
    </row>
    <row r="7" spans="1:3" ht="11.25" customHeight="1" x14ac:dyDescent="0.2">
      <c r="A7" s="19" t="s">
        <v>16</v>
      </c>
      <c r="B7" s="20">
        <v>0</v>
      </c>
      <c r="C7" s="20">
        <v>324759.34000000003</v>
      </c>
    </row>
    <row r="8" spans="1:3" ht="11.25" customHeight="1" x14ac:dyDescent="0.2">
      <c r="A8" s="19" t="s">
        <v>1</v>
      </c>
      <c r="B8" s="20">
        <v>0</v>
      </c>
      <c r="C8" s="20">
        <v>0</v>
      </c>
    </row>
    <row r="9" spans="1:3" ht="11.25" customHeight="1" x14ac:dyDescent="0.2">
      <c r="A9" s="19" t="s">
        <v>2</v>
      </c>
      <c r="B9" s="20">
        <v>0</v>
      </c>
      <c r="C9" s="20">
        <v>4518674.62</v>
      </c>
    </row>
    <row r="10" spans="1:3" ht="11.25" customHeight="1" x14ac:dyDescent="0.2">
      <c r="A10" s="19" t="s">
        <v>17</v>
      </c>
      <c r="B10" s="20">
        <v>0</v>
      </c>
      <c r="C10" s="20">
        <v>0</v>
      </c>
    </row>
    <row r="11" spans="1:3" ht="11.25" customHeight="1" x14ac:dyDescent="0.2">
      <c r="A11" s="19" t="s">
        <v>18</v>
      </c>
      <c r="B11" s="20">
        <v>0</v>
      </c>
      <c r="C11" s="20">
        <v>0</v>
      </c>
    </row>
    <row r="12" spans="1:3" ht="11.25" customHeight="1" x14ac:dyDescent="0.2">
      <c r="A12" s="21"/>
      <c r="B12" s="20"/>
      <c r="C12" s="20"/>
    </row>
    <row r="13" spans="1:3" ht="11.25" customHeight="1" x14ac:dyDescent="0.2">
      <c r="A13" s="18" t="s">
        <v>8</v>
      </c>
      <c r="B13" s="17">
        <f>SUM(B14:B22)</f>
        <v>4018674.73</v>
      </c>
      <c r="C13" s="17">
        <f>SUM(C14:C22)</f>
        <v>10849635.969999999</v>
      </c>
    </row>
    <row r="14" spans="1:3" ht="11.25" customHeight="1" x14ac:dyDescent="0.2">
      <c r="A14" s="19" t="s">
        <v>19</v>
      </c>
      <c r="B14" s="20">
        <v>0</v>
      </c>
      <c r="C14" s="20">
        <v>0</v>
      </c>
    </row>
    <row r="15" spans="1:3" ht="11.25" customHeight="1" x14ac:dyDescent="0.2">
      <c r="A15" s="19" t="s">
        <v>20</v>
      </c>
      <c r="B15" s="20">
        <v>0</v>
      </c>
      <c r="C15" s="20">
        <v>0</v>
      </c>
    </row>
    <row r="16" spans="1:3" ht="11.25" customHeight="1" x14ac:dyDescent="0.2">
      <c r="A16" s="19" t="s">
        <v>21</v>
      </c>
      <c r="B16" s="20">
        <v>0</v>
      </c>
      <c r="C16" s="20">
        <f>5970872.31+'CSF DIF'!C16+'CSF IMCA'!C16</f>
        <v>5970872.3099999996</v>
      </c>
    </row>
    <row r="17" spans="1:3" ht="11.25" customHeight="1" x14ac:dyDescent="0.2">
      <c r="A17" s="19" t="s">
        <v>22</v>
      </c>
      <c r="B17" s="20">
        <v>0</v>
      </c>
      <c r="C17" s="20">
        <f>4109632.66+'CSF DIF'!C17+'CSF IMCA'!C17</f>
        <v>4878763.66</v>
      </c>
    </row>
    <row r="18" spans="1:3" ht="11.25" customHeight="1" x14ac:dyDescent="0.2">
      <c r="A18" s="19" t="s">
        <v>23</v>
      </c>
      <c r="B18" s="20">
        <v>0</v>
      </c>
      <c r="C18" s="20">
        <v>0</v>
      </c>
    </row>
    <row r="19" spans="1:3" ht="11.25" customHeight="1" x14ac:dyDescent="0.2">
      <c r="A19" s="19" t="s">
        <v>24</v>
      </c>
      <c r="B19" s="20">
        <f>3872495.38+'CSF DIF'!B19+'CSF IMCA'!B19</f>
        <v>4018674.73</v>
      </c>
      <c r="C19" s="20">
        <v>0</v>
      </c>
    </row>
    <row r="20" spans="1:3" ht="11.25" customHeight="1" x14ac:dyDescent="0.2">
      <c r="A20" s="19" t="s">
        <v>25</v>
      </c>
      <c r="B20" s="20">
        <v>0</v>
      </c>
      <c r="C20" s="20">
        <v>0</v>
      </c>
    </row>
    <row r="21" spans="1:3" ht="11.25" customHeight="1" x14ac:dyDescent="0.2">
      <c r="A21" s="19" t="s">
        <v>26</v>
      </c>
      <c r="B21" s="20">
        <v>0</v>
      </c>
      <c r="C21" s="20">
        <v>0</v>
      </c>
    </row>
    <row r="22" spans="1:3" ht="11.25" customHeight="1" x14ac:dyDescent="0.2">
      <c r="A22" s="19" t="s">
        <v>27</v>
      </c>
      <c r="B22" s="20">
        <v>0</v>
      </c>
      <c r="C22" s="20">
        <v>0</v>
      </c>
    </row>
    <row r="23" spans="1:3" s="4" customFormat="1" ht="11.25" customHeight="1" x14ac:dyDescent="0.2">
      <c r="A23" s="22"/>
      <c r="B23" s="20"/>
      <c r="C23" s="20"/>
    </row>
    <row r="24" spans="1:3" s="4" customFormat="1" ht="11.25" customHeight="1" x14ac:dyDescent="0.2">
      <c r="A24" s="16" t="s">
        <v>3</v>
      </c>
      <c r="B24" s="17">
        <f>B25+B35</f>
        <v>4240730.53</v>
      </c>
      <c r="C24" s="17">
        <f>C25+C35</f>
        <v>39389.5</v>
      </c>
    </row>
    <row r="25" spans="1:3" ht="11.25" customHeight="1" x14ac:dyDescent="0.2">
      <c r="A25" s="18" t="s">
        <v>9</v>
      </c>
      <c r="B25" s="17">
        <f>SUM(B26:B33)</f>
        <v>4240730.53</v>
      </c>
      <c r="C25" s="17">
        <f>SUM(C26:C33)</f>
        <v>39389.5</v>
      </c>
    </row>
    <row r="26" spans="1:3" ht="11.25" customHeight="1" x14ac:dyDescent="0.2">
      <c r="A26" s="19" t="s">
        <v>28</v>
      </c>
      <c r="B26" s="20">
        <v>4240730.53</v>
      </c>
      <c r="C26" s="20">
        <f>0+'CSF DIF'!C26+'CSF IMCA'!C26</f>
        <v>39389.5</v>
      </c>
    </row>
    <row r="27" spans="1:3" ht="11.25" customHeight="1" x14ac:dyDescent="0.2">
      <c r="A27" s="19" t="s">
        <v>29</v>
      </c>
      <c r="B27" s="20">
        <v>0</v>
      </c>
      <c r="C27" s="20">
        <v>0</v>
      </c>
    </row>
    <row r="28" spans="1:3" ht="11.25" customHeight="1" x14ac:dyDescent="0.2">
      <c r="A28" s="19" t="s">
        <v>30</v>
      </c>
      <c r="B28" s="20">
        <v>0</v>
      </c>
      <c r="C28" s="20">
        <v>0</v>
      </c>
    </row>
    <row r="29" spans="1:3" ht="11.25" customHeight="1" x14ac:dyDescent="0.2">
      <c r="A29" s="19" t="s">
        <v>31</v>
      </c>
      <c r="B29" s="20">
        <v>0</v>
      </c>
      <c r="C29" s="20">
        <v>0</v>
      </c>
    </row>
    <row r="30" spans="1:3" ht="11.25" customHeight="1" x14ac:dyDescent="0.2">
      <c r="A30" s="19" t="s">
        <v>32</v>
      </c>
      <c r="B30" s="20">
        <v>0</v>
      </c>
      <c r="C30" s="20">
        <v>0</v>
      </c>
    </row>
    <row r="31" spans="1:3" ht="11.25" customHeight="1" x14ac:dyDescent="0.2">
      <c r="A31" s="19" t="s">
        <v>33</v>
      </c>
      <c r="B31" s="20">
        <v>0</v>
      </c>
      <c r="C31" s="20">
        <v>0</v>
      </c>
    </row>
    <row r="32" spans="1:3" ht="11.25" customHeight="1" x14ac:dyDescent="0.2">
      <c r="A32" s="19" t="s">
        <v>34</v>
      </c>
      <c r="B32" s="20">
        <v>0</v>
      </c>
      <c r="C32" s="20">
        <v>0</v>
      </c>
    </row>
    <row r="33" spans="1:3" ht="11.25" customHeight="1" x14ac:dyDescent="0.2">
      <c r="A33" s="19" t="s">
        <v>35</v>
      </c>
      <c r="B33" s="20">
        <v>0</v>
      </c>
      <c r="C33" s="20">
        <v>0</v>
      </c>
    </row>
    <row r="34" spans="1:3" ht="11.25" customHeight="1" x14ac:dyDescent="0.2">
      <c r="A34" s="21"/>
      <c r="B34" s="20"/>
      <c r="C34" s="20"/>
    </row>
    <row r="35" spans="1:3" ht="11.25" customHeight="1" x14ac:dyDescent="0.2">
      <c r="A35" s="18" t="s">
        <v>10</v>
      </c>
      <c r="B35" s="17">
        <f>SUM(B36:B41)</f>
        <v>0</v>
      </c>
      <c r="C35" s="17">
        <f>SUM(C36:C41)</f>
        <v>0</v>
      </c>
    </row>
    <row r="36" spans="1:3" ht="11.25" customHeight="1" x14ac:dyDescent="0.2">
      <c r="A36" s="19" t="s">
        <v>36</v>
      </c>
      <c r="B36" s="20">
        <v>0</v>
      </c>
      <c r="C36" s="20">
        <v>0</v>
      </c>
    </row>
    <row r="37" spans="1:3" ht="11.25" customHeight="1" x14ac:dyDescent="0.2">
      <c r="A37" s="19" t="s">
        <v>37</v>
      </c>
      <c r="B37" s="20">
        <v>0</v>
      </c>
      <c r="C37" s="20">
        <v>0</v>
      </c>
    </row>
    <row r="38" spans="1:3" ht="11.25" customHeight="1" x14ac:dyDescent="0.2">
      <c r="A38" s="19" t="s">
        <v>38</v>
      </c>
      <c r="B38" s="20">
        <v>0</v>
      </c>
      <c r="C38" s="20">
        <v>0</v>
      </c>
    </row>
    <row r="39" spans="1:3" ht="11.25" customHeight="1" x14ac:dyDescent="0.2">
      <c r="A39" s="19" t="s">
        <v>39</v>
      </c>
      <c r="B39" s="20">
        <v>0</v>
      </c>
      <c r="C39" s="20">
        <v>0</v>
      </c>
    </row>
    <row r="40" spans="1:3" ht="11.25" customHeight="1" x14ac:dyDescent="0.2">
      <c r="A40" s="19" t="s">
        <v>52</v>
      </c>
      <c r="B40" s="20">
        <v>0</v>
      </c>
      <c r="C40" s="20">
        <v>0</v>
      </c>
    </row>
    <row r="41" spans="1:3" ht="11.25" customHeight="1" x14ac:dyDescent="0.2">
      <c r="A41" s="19" t="s">
        <v>40</v>
      </c>
      <c r="B41" s="20">
        <v>0</v>
      </c>
      <c r="C41" s="20">
        <v>0</v>
      </c>
    </row>
    <row r="42" spans="1:3" ht="11.25" customHeight="1" x14ac:dyDescent="0.2">
      <c r="A42" s="21"/>
      <c r="B42" s="20"/>
      <c r="C42" s="20"/>
    </row>
    <row r="43" spans="1:3" s="4" customFormat="1" ht="11.25" customHeight="1" x14ac:dyDescent="0.2">
      <c r="A43" s="16" t="s">
        <v>49</v>
      </c>
      <c r="B43" s="17">
        <f>B45+B50+B57</f>
        <v>13665168.27</v>
      </c>
      <c r="C43" s="17">
        <f>C45+C50+C57</f>
        <v>7537171.2400000002</v>
      </c>
    </row>
    <row r="44" spans="1:3" s="4" customFormat="1" ht="11.25" customHeight="1" x14ac:dyDescent="0.2">
      <c r="A44" s="16"/>
      <c r="B44" s="20"/>
      <c r="C44" s="20"/>
    </row>
    <row r="45" spans="1:3" ht="11.25" customHeight="1" x14ac:dyDescent="0.2">
      <c r="A45" s="18" t="s">
        <v>11</v>
      </c>
      <c r="B45" s="17">
        <f>SUM(B46:B48)</f>
        <v>0</v>
      </c>
      <c r="C45" s="17">
        <f>SUM(C46:C48)</f>
        <v>0</v>
      </c>
    </row>
    <row r="46" spans="1:3" ht="11.25" customHeight="1" x14ac:dyDescent="0.2">
      <c r="A46" s="19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13665168.27</v>
      </c>
      <c r="C50" s="14">
        <f>SUM(C51:C55)</f>
        <v>7537171.2400000002</v>
      </c>
    </row>
    <row r="51" spans="1:3" ht="11.25" customHeight="1" x14ac:dyDescent="0.2">
      <c r="A51" s="10" t="s">
        <v>43</v>
      </c>
      <c r="B51" s="15">
        <f>0+'CSF DIF'!B51+'CSF IMCA'!B51</f>
        <v>66132.23</v>
      </c>
      <c r="C51" s="15">
        <f>7228735+'CSF DIF'!C51+'CSF IMCA'!C51</f>
        <v>7537171.2400000002</v>
      </c>
    </row>
    <row r="52" spans="1:3" ht="11.25" customHeight="1" x14ac:dyDescent="0.2">
      <c r="A52" s="10" t="s">
        <v>44</v>
      </c>
      <c r="B52" s="15">
        <f>12191257.54+'CSF DIF'!B52+'CSF IMCA'!B52</f>
        <v>13599036.039999999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6" t="s">
        <v>53</v>
      </c>
      <c r="B62" s="27"/>
      <c r="C62" s="27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F38A-3EB2-4029-917E-4CE4F2A1FA3F}">
  <sheetPr>
    <pageSetUpPr fitToPage="1"/>
  </sheetPr>
  <dimension ref="A1:C62"/>
  <sheetViews>
    <sheetView topLeftCell="A28" workbookViewId="0">
      <selection activeCell="A65" sqref="A65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3" t="s">
        <v>54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185654.89</v>
      </c>
      <c r="C3" s="14">
        <f>C4+C13</f>
        <v>799506.35</v>
      </c>
    </row>
    <row r="4" spans="1:3" ht="11.25" customHeight="1" x14ac:dyDescent="0.2">
      <c r="A4" s="9" t="s">
        <v>7</v>
      </c>
      <c r="B4" s="14">
        <f>SUM(B5:B11)</f>
        <v>55068.22</v>
      </c>
      <c r="C4" s="14">
        <f>SUM(C5:C11)</f>
        <v>30375.35</v>
      </c>
    </row>
    <row r="5" spans="1:3" ht="11.25" customHeight="1" x14ac:dyDescent="0.2">
      <c r="A5" s="10" t="s">
        <v>14</v>
      </c>
      <c r="B5" s="15">
        <v>55068.22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30375.35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130586.67</v>
      </c>
      <c r="C13" s="14">
        <f>SUM(C14:C22)</f>
        <v>769131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769131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130586.67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18746.43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18746.43</v>
      </c>
    </row>
    <row r="26" spans="1:3" ht="11.25" customHeight="1" x14ac:dyDescent="0.2">
      <c r="A26" s="10" t="s">
        <v>28</v>
      </c>
      <c r="B26" s="15">
        <v>0</v>
      </c>
      <c r="C26" s="15">
        <v>18746.43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941034.13</v>
      </c>
      <c r="C43" s="14">
        <f>C45+C50+C57</f>
        <v>308436.24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941034.13</v>
      </c>
      <c r="C50" s="14">
        <f>SUM(C51:C55)</f>
        <v>308436.24</v>
      </c>
    </row>
    <row r="51" spans="1:3" ht="11.25" customHeight="1" x14ac:dyDescent="0.2">
      <c r="A51" s="10" t="s">
        <v>43</v>
      </c>
      <c r="B51" s="15">
        <v>0</v>
      </c>
      <c r="C51" s="15">
        <v>308436.24</v>
      </c>
    </row>
    <row r="52" spans="1:3" ht="11.25" customHeight="1" x14ac:dyDescent="0.2">
      <c r="A52" s="10" t="s">
        <v>44</v>
      </c>
      <c r="B52" s="15">
        <v>941034.13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6" t="s">
        <v>53</v>
      </c>
      <c r="B62" s="27"/>
      <c r="C62" s="27"/>
    </row>
  </sheetData>
  <mergeCells count="2">
    <mergeCell ref="A1:C1"/>
    <mergeCell ref="A62:C62"/>
  </mergeCells>
  <pageMargins left="0.74803149606299213" right="0.74803149606299213" top="0.74803149606299213" bottom="0.51181102362204722" header="0.51181102362204722" footer="0.74803149606299213"/>
  <pageSetup paperSize="9" scale="7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AE58-3BD0-4914-8E2F-D0BDEAF0BABA}">
  <sheetPr>
    <pageSetUpPr fitToPage="1"/>
  </sheetPr>
  <dimension ref="A1:C62"/>
  <sheetViews>
    <sheetView topLeftCell="A22" workbookViewId="0">
      <selection sqref="A1:C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3" t="s">
        <v>55</v>
      </c>
      <c r="B1" s="24"/>
      <c r="C1" s="25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15592.68</v>
      </c>
      <c r="C3" s="14">
        <f>C4+C13</f>
        <v>527826.21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527826.21</v>
      </c>
    </row>
    <row r="5" spans="1:3" ht="11.25" customHeight="1" x14ac:dyDescent="0.2">
      <c r="A5" s="10" t="s">
        <v>14</v>
      </c>
      <c r="B5" s="15">
        <v>0</v>
      </c>
      <c r="C5" s="15">
        <v>503553.91</v>
      </c>
    </row>
    <row r="6" spans="1:3" ht="11.25" customHeight="1" x14ac:dyDescent="0.2">
      <c r="A6" s="10" t="s">
        <v>15</v>
      </c>
      <c r="B6" s="15">
        <v>0</v>
      </c>
      <c r="C6" s="15">
        <v>24272.3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15592.68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15592.68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20643.07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20643.07</v>
      </c>
    </row>
    <row r="26" spans="1:3" ht="11.25" customHeight="1" x14ac:dyDescent="0.2">
      <c r="A26" s="10" t="s">
        <v>28</v>
      </c>
      <c r="B26" s="15">
        <v>0</v>
      </c>
      <c r="C26" s="15">
        <v>20643.07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532876.6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532876.6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66132.23</v>
      </c>
      <c r="C51" s="15">
        <v>0</v>
      </c>
    </row>
    <row r="52" spans="1:3" ht="11.25" customHeight="1" x14ac:dyDescent="0.2">
      <c r="A52" s="10" t="s">
        <v>44</v>
      </c>
      <c r="B52" s="15">
        <v>466744.37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6" t="s">
        <v>53</v>
      </c>
      <c r="B62" s="27"/>
      <c r="C62" s="27"/>
    </row>
  </sheetData>
  <mergeCells count="2">
    <mergeCell ref="A1:C1"/>
    <mergeCell ref="A62:C62"/>
  </mergeCells>
  <pageMargins left="0.74803149606299213" right="0.74803149606299213" top="0.74803149606299213" bottom="0.51181102362204722" header="0.51181102362204722" footer="0.74803149606299213"/>
  <pageSetup paperSize="9" scale="76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CSF JUMAPA</vt:lpstr>
      <vt:lpstr>CSF DIF</vt:lpstr>
      <vt:lpstr>CSF IMCA</vt:lpstr>
      <vt:lpstr>'CSF JUMAPA'!Área_de_impresión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lastPrinted>2025-02-20T21:00:23Z</cp:lastPrinted>
  <dcterms:created xsi:type="dcterms:W3CDTF">2012-12-11T20:26:08Z</dcterms:created>
  <dcterms:modified xsi:type="dcterms:W3CDTF">2025-02-21T15:31:52Z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